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v4all-my.sharepoint.com/personal/mario_willen_crv4all_com/Documents/Besturen - pc/Districtsbestuur/Boerenmelkkoe/2021/"/>
    </mc:Choice>
  </mc:AlternateContent>
  <xr:revisionPtr revIDLastSave="111" documentId="8_{5C660F5F-7AF3-4076-81E2-93A5DFF2AE70}" xr6:coauthVersionLast="46" xr6:coauthVersionMax="46" xr10:uidLastSave="{A1DE4273-90A0-4748-A007-8A062B52AAA1}"/>
  <bookViews>
    <workbookView xWindow="-120" yWindow="-120" windowWidth="38640" windowHeight="21240" xr2:uid="{27EE1EE9-2669-4253-9563-B7195B093349}"/>
  </bookViews>
  <sheets>
    <sheet name="Deelnameformulier" sheetId="2" r:id="rId1"/>
    <sheet name="Scores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E9" i="2" s="1"/>
  <c r="E35" i="2" l="1"/>
  <c r="E32" i="2"/>
  <c r="E30" i="2"/>
  <c r="C28" i="2"/>
  <c r="E28" i="2" s="1"/>
  <c r="C23" i="2"/>
  <c r="E23" i="2" s="1"/>
  <c r="E37" i="2" l="1"/>
</calcChain>
</file>

<file path=xl/sharedStrings.xml><?xml version="1.0" encoding="utf-8"?>
<sst xmlns="http://schemas.openxmlformats.org/spreadsheetml/2006/main" count="60" uniqueCount="58">
  <si>
    <t>LW</t>
  </si>
  <si>
    <t>kg V+E</t>
  </si>
  <si>
    <t>Ptn</t>
  </si>
  <si>
    <t>kg V+E/LD</t>
  </si>
  <si>
    <t>Celgetal</t>
  </si>
  <si>
    <t>ALVA (maand)</t>
  </si>
  <si>
    <t>tkt</t>
  </si>
  <si>
    <t>AV</t>
  </si>
  <si>
    <t>1.06</t>
  </si>
  <si>
    <t>1.07</t>
  </si>
  <si>
    <t>1.08</t>
  </si>
  <si>
    <t>1.09</t>
  </si>
  <si>
    <t>1.10</t>
  </si>
  <si>
    <t>1.11</t>
  </si>
  <si>
    <t>2.00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</si>
  <si>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</si>
  <si>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</si>
  <si>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</si>
  <si>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</si>
  <si>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</si>
  <si>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</si>
  <si>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</si>
  <si>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</si>
  <si>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</si>
  <si>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</si>
  <si>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</si>
  <si>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3.00</t>
  </si>
  <si>
    <t>Naam dier:</t>
  </si>
  <si>
    <t>Deelnemer:</t>
  </si>
  <si>
    <t>Werknr:</t>
  </si>
  <si>
    <t>Geboortedatum:</t>
  </si>
  <si>
    <t>Kalfdatum eerste:</t>
  </si>
  <si>
    <t>ALVA:</t>
  </si>
  <si>
    <t>TKT:</t>
  </si>
  <si>
    <t>Gemiddelde TKT:</t>
  </si>
  <si>
    <t>Celgetalverhogingen:</t>
  </si>
  <si>
    <t>Totaal alle lactaties:</t>
  </si>
  <si>
    <t>Aantal staalnames:</t>
  </si>
  <si>
    <t>Gemiddelde LW</t>
  </si>
  <si>
    <t>gem. kg V+E/dag</t>
  </si>
  <si>
    <t>Exterieur:</t>
  </si>
  <si>
    <t>Algemeen voorkomen:</t>
  </si>
  <si>
    <t>Score</t>
  </si>
  <si>
    <t>Ptn weging</t>
  </si>
  <si>
    <t>Score 'boerenmelkkoe'</t>
  </si>
  <si>
    <t>Aantal lactaties:</t>
  </si>
  <si>
    <t>Handleiding formulier BMKV:</t>
  </si>
  <si>
    <t>oranje vakken zijn niet noodzakelijk in te vullen</t>
  </si>
  <si>
    <t>Aantal lactaties (voorbeeld = 4)</t>
  </si>
  <si>
    <t>Afkalfleeftijd vaars wordt berekend via geboortedatum en eerste kalfdatum</t>
  </si>
  <si>
    <t>Stappen:</t>
  </si>
  <si>
    <t>Alle tussenkalftijden noteren</t>
  </si>
  <si>
    <t xml:space="preserve">gemiddelde kilogram vet + eiwit </t>
  </si>
  <si>
    <t>Exterieur: kan u zelf proberen inschatten, maar hiervoor komt de bedrijfsinspecteur langs</t>
  </si>
  <si>
    <t>Groene vlakken in te vullen. Informatie is terug te vinden op de koekaart via veemanager (https://apps.crv4all.be/veemanager/). Andere vakken kunnen niet ingevuld worden.</t>
  </si>
  <si>
    <t>Wie EMM-uitwisseling heeft, dient bij 'detail dier' in vak 'mpr' per lactatie alle celgetalbepalingen op te tellen en totaal te noteren.</t>
  </si>
  <si>
    <t>Celgetalverhoging: aantal (3 in voorbeeld) noteren, aantal monsternames optellen per lactatie en noteren.</t>
  </si>
  <si>
    <t>In het gele vak vindt u de boerenmelkkoescore van uw koe! (in dit voorbeeld 52,25 (met 84 punten AV als aanname))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</si>
</sst>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9" fontId="0" fillId="3" borderId="0" xfId="0" applyNumberFormat="1" applyFill="1"/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2" fillId="4" borderId="1" xfId="0" applyFont="1" applyFill="1" applyBorder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3" xfId="0" applyFont="1" applyFill="1" applyBorder="1"/>
    <xf numFmtId="0" fontId="0" fillId="5" borderId="0" xfId="0" applyFill="1" applyAlignment="1" applyProtection="1">
      <protection locked="0"/>
    </xf>
    <xf numFmtId="0" fontId="5" fillId="6" borderId="0" xfId="0" applyFont="1" applyFill="1"/>
    <xf numFmtId="0" fontId="0" fillId="6" borderId="0" xfId="0" applyFill="1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4" fillId="6" borderId="0" xfId="0" applyFont="1" applyFill="1"/>
    <xf numFmtId="0" fontId="9" fillId="6" borderId="0" xfId="0" applyFont="1" applyFill="1"/>
    <xf numFmtId="0" fontId="0" fillId="4" borderId="0" xfId="0" applyFill="1"/>
    <xf numFmtId="0" fontId="0" fillId="7" borderId="0" xfId="0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13</xdr:row>
      <xdr:rowOff>95250</xdr:rowOff>
    </xdr:from>
    <xdr:to>
      <xdr:col>17</xdr:col>
      <xdr:colOff>138079</xdr:colOff>
      <xdr:row>51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9EB9468-4B54-455A-9EBC-85627B57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2571750"/>
          <a:ext cx="5567328" cy="733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741D-F5B5-4B74-9280-404506F30995}">
  <dimension ref="A1:Y37"/>
  <sheetViews>
    <sheetView tabSelected="1" zoomScaleNormal="100" workbookViewId="0">
      <selection activeCell="C6" sqref="C6"/>
    </sheetView>
  </sheetViews>
  <sheetFormatPr defaultRowHeight="15" x14ac:dyDescent="0.25"/>
  <cols>
    <col min="1" max="1" width="22" bestFit="1" customWidth="1"/>
    <col min="3" max="3" width="10.7109375" bestFit="1" customWidth="1"/>
    <col min="5" max="5" width="13.5703125" customWidth="1"/>
    <col min="8" max="8" width="5.28515625" customWidth="1"/>
  </cols>
  <sheetData>
    <row r="1" spans="1:25" x14ac:dyDescent="0.25">
      <c r="A1" s="1" t="s">
        <v>28</v>
      </c>
      <c r="C1" s="16"/>
      <c r="D1" s="16"/>
      <c r="E1" s="16"/>
      <c r="F1" s="16"/>
      <c r="H1" t="s">
        <v>46</v>
      </c>
    </row>
    <row r="2" spans="1:25" x14ac:dyDescent="0.25">
      <c r="A2" s="1"/>
      <c r="H2" t="s">
        <v>50</v>
      </c>
    </row>
    <row r="3" spans="1:25" x14ac:dyDescent="0.25">
      <c r="A3" s="1" t="s">
        <v>27</v>
      </c>
      <c r="C3" s="16"/>
      <c r="D3" s="16"/>
      <c r="E3" s="16"/>
      <c r="F3" s="16"/>
      <c r="H3">
        <v>1</v>
      </c>
      <c r="I3" s="25" t="s">
        <v>47</v>
      </c>
      <c r="J3" s="25"/>
      <c r="K3" s="25"/>
      <c r="L3" s="25"/>
      <c r="M3" s="25"/>
      <c r="N3" s="25"/>
    </row>
    <row r="4" spans="1:25" x14ac:dyDescent="0.25">
      <c r="A4" s="1" t="s">
        <v>29</v>
      </c>
      <c r="C4" s="16"/>
      <c r="D4" s="16"/>
      <c r="E4" s="16"/>
      <c r="F4" s="16"/>
      <c r="H4">
        <v>2</v>
      </c>
      <c r="I4" s="26" t="s">
        <v>54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x14ac:dyDescent="0.25">
      <c r="A5" s="1" t="s">
        <v>45</v>
      </c>
      <c r="C5" s="11">
        <v>4</v>
      </c>
      <c r="D5" s="10"/>
      <c r="E5" s="10"/>
      <c r="F5" s="10"/>
      <c r="H5">
        <v>3</v>
      </c>
      <c r="I5" s="17" t="s">
        <v>48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5" x14ac:dyDescent="0.25">
      <c r="A6" s="1" t="s">
        <v>30</v>
      </c>
      <c r="C6" s="8">
        <v>42272</v>
      </c>
      <c r="H6">
        <v>4</v>
      </c>
      <c r="I6" s="19" t="s">
        <v>49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5" x14ac:dyDescent="0.25">
      <c r="A7" s="1" t="s">
        <v>31</v>
      </c>
      <c r="C7" s="8">
        <v>43035</v>
      </c>
      <c r="H7">
        <v>5</v>
      </c>
      <c r="I7" s="21" t="s">
        <v>51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5" x14ac:dyDescent="0.25">
      <c r="A8" s="1"/>
      <c r="E8" s="1" t="s">
        <v>42</v>
      </c>
      <c r="F8" s="1" t="s">
        <v>43</v>
      </c>
      <c r="H8">
        <v>6</v>
      </c>
      <c r="I8" s="20" t="s">
        <v>56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5" x14ac:dyDescent="0.25">
      <c r="A9" s="1" t="s">
        <v>32</v>
      </c>
      <c r="C9" s="4">
        <f>DAYS360(C6,C7)/30</f>
        <v>25.066666666666666</v>
      </c>
      <c r="E9" s="6">
        <f>VLOOKUP(C9,Scores!M2:O20,3)</f>
        <v>16</v>
      </c>
      <c r="F9" s="7">
        <v>0.1</v>
      </c>
      <c r="H9">
        <v>7</v>
      </c>
      <c r="I9" s="20" t="s">
        <v>55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5" x14ac:dyDescent="0.25">
      <c r="A10" s="1"/>
      <c r="C10" s="3"/>
      <c r="E10" s="6"/>
      <c r="F10" s="7"/>
      <c r="H10">
        <v>8</v>
      </c>
      <c r="I10" s="22" t="s">
        <v>38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5" x14ac:dyDescent="0.25">
      <c r="A11" s="1" t="s">
        <v>33</v>
      </c>
      <c r="B11">
        <v>2</v>
      </c>
      <c r="C11" s="9">
        <v>409</v>
      </c>
      <c r="E11" s="6"/>
      <c r="F11" s="7"/>
      <c r="H11">
        <v>9</v>
      </c>
      <c r="I11" s="23" t="s">
        <v>52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5" x14ac:dyDescent="0.25">
      <c r="A12" s="1"/>
      <c r="B12">
        <v>3</v>
      </c>
      <c r="C12" s="9">
        <v>510</v>
      </c>
      <c r="E12" s="6"/>
      <c r="F12" s="7"/>
      <c r="H12">
        <v>10</v>
      </c>
      <c r="I12" s="18" t="s">
        <v>53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5" x14ac:dyDescent="0.25">
      <c r="A13" s="1"/>
      <c r="B13">
        <v>4</v>
      </c>
      <c r="C13" s="9">
        <v>475</v>
      </c>
      <c r="E13" s="6"/>
      <c r="F13" s="7"/>
      <c r="I13" s="24" t="s">
        <v>57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5" x14ac:dyDescent="0.25">
      <c r="A14" s="1"/>
      <c r="B14">
        <v>5</v>
      </c>
      <c r="C14" s="9"/>
      <c r="E14" s="6"/>
      <c r="F14" s="7"/>
    </row>
    <row r="15" spans="1:25" x14ac:dyDescent="0.25">
      <c r="A15" s="1"/>
      <c r="B15">
        <v>6</v>
      </c>
      <c r="C15" s="9"/>
      <c r="E15" s="6"/>
      <c r="F15" s="7"/>
    </row>
    <row r="16" spans="1:25" x14ac:dyDescent="0.25">
      <c r="A16" s="1"/>
      <c r="B16">
        <v>7</v>
      </c>
      <c r="C16" s="9"/>
      <c r="E16" s="6"/>
      <c r="F16" s="7"/>
    </row>
    <row r="17" spans="1:6" x14ac:dyDescent="0.25">
      <c r="A17" s="1"/>
      <c r="B17">
        <v>8</v>
      </c>
      <c r="C17" s="9"/>
      <c r="E17" s="6"/>
      <c r="F17" s="7"/>
    </row>
    <row r="18" spans="1:6" x14ac:dyDescent="0.25">
      <c r="A18" s="1"/>
      <c r="B18">
        <v>9</v>
      </c>
      <c r="C18" s="9"/>
      <c r="E18" s="6"/>
      <c r="F18" s="7"/>
    </row>
    <row r="19" spans="1:6" x14ac:dyDescent="0.25">
      <c r="A19" s="1"/>
      <c r="B19">
        <v>10</v>
      </c>
      <c r="C19" s="9"/>
      <c r="E19" s="6"/>
      <c r="F19" s="7"/>
    </row>
    <row r="20" spans="1:6" x14ac:dyDescent="0.25">
      <c r="A20" s="1"/>
      <c r="B20">
        <v>11</v>
      </c>
      <c r="C20" s="9"/>
      <c r="E20" s="6"/>
      <c r="F20" s="7"/>
    </row>
    <row r="21" spans="1:6" x14ac:dyDescent="0.25">
      <c r="A21" s="1"/>
      <c r="B21">
        <v>12</v>
      </c>
      <c r="C21" s="9"/>
      <c r="E21" s="6"/>
      <c r="F21" s="7"/>
    </row>
    <row r="22" spans="1:6" x14ac:dyDescent="0.25">
      <c r="A22" s="1"/>
      <c r="B22">
        <v>13</v>
      </c>
      <c r="C22" s="9"/>
      <c r="E22" s="6"/>
      <c r="F22" s="7"/>
    </row>
    <row r="23" spans="1:6" x14ac:dyDescent="0.25">
      <c r="A23" s="1" t="s">
        <v>34</v>
      </c>
      <c r="C23" s="4">
        <f>AVERAGEIF(C11:C22,"&gt;0")</f>
        <v>464.66666666666669</v>
      </c>
      <c r="E23" s="6">
        <f>VLOOKUP(C23,Scores!Q2:R33,2)</f>
        <v>0</v>
      </c>
      <c r="F23" s="7">
        <v>0.1</v>
      </c>
    </row>
    <row r="24" spans="1:6" x14ac:dyDescent="0.25">
      <c r="A24" s="1"/>
      <c r="E24" s="6"/>
      <c r="F24" s="7"/>
    </row>
    <row r="25" spans="1:6" x14ac:dyDescent="0.25">
      <c r="A25" s="1" t="s">
        <v>35</v>
      </c>
      <c r="E25" s="6"/>
      <c r="F25" s="7"/>
    </row>
    <row r="26" spans="1:6" x14ac:dyDescent="0.25">
      <c r="A26" s="1" t="s">
        <v>36</v>
      </c>
      <c r="C26" s="9">
        <v>3</v>
      </c>
      <c r="E26" s="6"/>
      <c r="F26" s="7"/>
    </row>
    <row r="27" spans="1:6" x14ac:dyDescent="0.25">
      <c r="A27" s="1" t="s">
        <v>37</v>
      </c>
      <c r="C27" s="9">
        <v>30</v>
      </c>
      <c r="E27" s="6"/>
      <c r="F27" s="7"/>
    </row>
    <row r="28" spans="1:6" x14ac:dyDescent="0.25">
      <c r="A28" s="1" t="s">
        <v>35</v>
      </c>
      <c r="C28" s="5">
        <f>C26/C27</f>
        <v>0.1</v>
      </c>
      <c r="E28" s="6">
        <f>VLOOKUP(C28,Scores!J2:K52,2)</f>
        <v>10</v>
      </c>
      <c r="F28" s="7">
        <v>0.2</v>
      </c>
    </row>
    <row r="29" spans="1:6" x14ac:dyDescent="0.25">
      <c r="A29" s="1"/>
      <c r="E29" s="6"/>
      <c r="F29" s="7"/>
    </row>
    <row r="30" spans="1:6" x14ac:dyDescent="0.25">
      <c r="A30" s="1" t="s">
        <v>38</v>
      </c>
      <c r="C30" s="9">
        <v>107</v>
      </c>
      <c r="E30" s="6">
        <f>VLOOKUP(C30,Scores!A2:B62,2)</f>
        <v>8.5</v>
      </c>
      <c r="F30" s="7">
        <v>0.2</v>
      </c>
    </row>
    <row r="31" spans="1:6" x14ac:dyDescent="0.25">
      <c r="A31" s="1"/>
      <c r="E31" s="6"/>
      <c r="F31" s="7"/>
    </row>
    <row r="32" spans="1:6" x14ac:dyDescent="0.25">
      <c r="A32" s="1" t="s">
        <v>39</v>
      </c>
      <c r="C32" s="9">
        <v>2.7</v>
      </c>
      <c r="E32" s="6">
        <f>VLOOKUP(C32,Scores!D2:E42,2)</f>
        <v>11</v>
      </c>
      <c r="F32" s="7">
        <v>0.15</v>
      </c>
    </row>
    <row r="33" spans="1:6" x14ac:dyDescent="0.25">
      <c r="A33" s="1"/>
      <c r="E33" s="6"/>
      <c r="F33" s="7"/>
    </row>
    <row r="34" spans="1:6" x14ac:dyDescent="0.25">
      <c r="A34" s="1" t="s">
        <v>40</v>
      </c>
      <c r="E34" s="6"/>
      <c r="F34" s="7"/>
    </row>
    <row r="35" spans="1:6" x14ac:dyDescent="0.25">
      <c r="A35" s="1" t="s">
        <v>41</v>
      </c>
      <c r="C35" s="9">
        <v>84</v>
      </c>
      <c r="E35" s="6">
        <f>VLOOKUP(C35,Scores!T2:U16,2)</f>
        <v>14</v>
      </c>
      <c r="F35" s="7">
        <v>0.25</v>
      </c>
    </row>
    <row r="37" spans="1:6" ht="18.75" x14ac:dyDescent="0.3">
      <c r="A37" s="12" t="s">
        <v>44</v>
      </c>
      <c r="B37" s="13"/>
      <c r="C37" s="13"/>
      <c r="D37" s="13"/>
      <c r="E37" s="14">
        <f>(E9*F9+E23*F23+E28*F28+E30*F30+E32*F32+E35*F35)*5</f>
        <v>52.250000000000007</v>
      </c>
      <c r="F37" s="15"/>
    </row>
  </sheetData>
  <sheetProtection algorithmName="SHA-512" hashValue="ErMBjoaBPviFiUiXgtKUq24km4Ea2hW73BHeXmTCurPtrhmMmznsswHwr4brDlTW9hrtpq0GRqYnXU/YaUxnVQ==" saltValue="zd0GylwGsXdNts/ExY4wNw==" spinCount="100000" sheet="1" objects="1" scenarios="1" formatColumns="0" selectLockedCells="1"/>
  <mergeCells count="3">
    <mergeCell ref="C1:F1"/>
    <mergeCell ref="C3:F3"/>
    <mergeCell ref="C4:F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49D0-513E-4C36-BB54-FEA17558D7E9}">
  <dimension ref="A1:AB62"/>
  <sheetViews>
    <sheetView workbookViewId="0">
      <selection activeCell="E20" sqref="E20"/>
    </sheetView>
  </sheetViews>
  <sheetFormatPr defaultRowHeight="15" x14ac:dyDescent="0.25"/>
  <cols>
    <col min="28" max="28" width="27.5703125" style="2" bestFit="1" customWidth="1"/>
  </cols>
  <sheetData>
    <row r="1" spans="1:21" x14ac:dyDescent="0.25">
      <c r="A1" t="s">
        <v>0</v>
      </c>
      <c r="D1" s="1" t="s">
        <v>1</v>
      </c>
      <c r="E1" s="1" t="s">
        <v>2</v>
      </c>
      <c r="G1" t="s">
        <v>3</v>
      </c>
      <c r="J1" t="s">
        <v>4</v>
      </c>
      <c r="N1" t="s">
        <v>5</v>
      </c>
      <c r="Q1" t="s">
        <v>6</v>
      </c>
      <c r="T1" t="s">
        <v>7</v>
      </c>
    </row>
    <row r="2" spans="1:21" x14ac:dyDescent="0.25">
      <c r="A2">
        <v>80</v>
      </c>
      <c r="B2">
        <v>0</v>
      </c>
      <c r="D2">
        <v>0</v>
      </c>
      <c r="E2">
        <v>0</v>
      </c>
      <c r="G2">
        <v>0</v>
      </c>
      <c r="H2">
        <v>0</v>
      </c>
      <c r="J2">
        <v>0</v>
      </c>
      <c r="K2">
        <v>20</v>
      </c>
      <c r="M2">
        <v>18</v>
      </c>
      <c r="N2" t="s">
        <v>8</v>
      </c>
      <c r="O2">
        <v>20</v>
      </c>
      <c r="Q2">
        <v>300</v>
      </c>
      <c r="R2">
        <v>20</v>
      </c>
      <c r="T2">
        <v>71</v>
      </c>
      <c r="U2">
        <v>0</v>
      </c>
    </row>
    <row r="3" spans="1:21" x14ac:dyDescent="0.25">
      <c r="A3">
        <v>81</v>
      </c>
      <c r="B3">
        <v>0</v>
      </c>
      <c r="D3">
        <v>0.1</v>
      </c>
      <c r="E3">
        <v>0</v>
      </c>
      <c r="G3">
        <v>4.9999999999999802E-2</v>
      </c>
      <c r="H3">
        <v>0</v>
      </c>
      <c r="J3">
        <v>0.02</v>
      </c>
      <c r="K3">
        <v>18</v>
      </c>
      <c r="M3">
        <v>19</v>
      </c>
      <c r="N3" t="s">
        <v>9</v>
      </c>
      <c r="O3">
        <v>20</v>
      </c>
      <c r="Q3">
        <v>350</v>
      </c>
      <c r="R3">
        <v>20</v>
      </c>
      <c r="T3">
        <v>78</v>
      </c>
      <c r="U3">
        <v>2</v>
      </c>
    </row>
    <row r="4" spans="1:21" x14ac:dyDescent="0.25">
      <c r="A4">
        <v>82</v>
      </c>
      <c r="B4">
        <v>0</v>
      </c>
      <c r="D4">
        <v>0.2</v>
      </c>
      <c r="E4">
        <v>0</v>
      </c>
      <c r="G4">
        <v>9.9999999999999895E-2</v>
      </c>
      <c r="H4">
        <v>0</v>
      </c>
      <c r="J4">
        <v>0.04</v>
      </c>
      <c r="K4">
        <v>16</v>
      </c>
      <c r="M4">
        <v>20</v>
      </c>
      <c r="N4" t="s">
        <v>10</v>
      </c>
      <c r="O4">
        <v>20</v>
      </c>
      <c r="Q4">
        <v>355</v>
      </c>
      <c r="R4">
        <v>20</v>
      </c>
      <c r="T4">
        <v>79</v>
      </c>
      <c r="U4">
        <v>4</v>
      </c>
    </row>
    <row r="5" spans="1:21" x14ac:dyDescent="0.25">
      <c r="A5">
        <v>83</v>
      </c>
      <c r="B5">
        <v>0</v>
      </c>
      <c r="D5">
        <v>0.3</v>
      </c>
      <c r="E5">
        <v>0</v>
      </c>
      <c r="G5">
        <v>0.15</v>
      </c>
      <c r="H5">
        <v>0</v>
      </c>
      <c r="J5">
        <v>0.06</v>
      </c>
      <c r="K5">
        <v>14</v>
      </c>
      <c r="M5">
        <v>21</v>
      </c>
      <c r="N5" t="s">
        <v>11</v>
      </c>
      <c r="O5">
        <v>20</v>
      </c>
      <c r="Q5">
        <v>360</v>
      </c>
      <c r="R5">
        <v>20</v>
      </c>
      <c r="T5">
        <v>80</v>
      </c>
      <c r="U5">
        <v>6</v>
      </c>
    </row>
    <row r="6" spans="1:21" x14ac:dyDescent="0.25">
      <c r="A6">
        <v>84</v>
      </c>
      <c r="B6">
        <v>0</v>
      </c>
      <c r="D6">
        <v>0.4</v>
      </c>
      <c r="E6">
        <v>0</v>
      </c>
      <c r="G6">
        <v>0.2</v>
      </c>
      <c r="H6">
        <v>0</v>
      </c>
      <c r="J6">
        <v>0.08</v>
      </c>
      <c r="K6">
        <v>12</v>
      </c>
      <c r="M6">
        <v>22</v>
      </c>
      <c r="N6" t="s">
        <v>12</v>
      </c>
      <c r="O6">
        <v>19</v>
      </c>
      <c r="Q6">
        <v>365</v>
      </c>
      <c r="R6">
        <v>20</v>
      </c>
      <c r="T6">
        <v>81</v>
      </c>
      <c r="U6">
        <v>8</v>
      </c>
    </row>
    <row r="7" spans="1:21" x14ac:dyDescent="0.25">
      <c r="A7">
        <v>85</v>
      </c>
      <c r="B7">
        <v>0</v>
      </c>
      <c r="D7">
        <v>0.5</v>
      </c>
      <c r="E7">
        <v>0</v>
      </c>
      <c r="G7">
        <v>0.25</v>
      </c>
      <c r="H7">
        <v>0</v>
      </c>
      <c r="J7">
        <v>0.1</v>
      </c>
      <c r="K7">
        <v>10</v>
      </c>
      <c r="M7">
        <v>23</v>
      </c>
      <c r="N7" t="s">
        <v>13</v>
      </c>
      <c r="O7">
        <v>18</v>
      </c>
      <c r="Q7">
        <v>370</v>
      </c>
      <c r="R7">
        <v>19</v>
      </c>
      <c r="T7">
        <v>82</v>
      </c>
      <c r="U7">
        <v>10</v>
      </c>
    </row>
    <row r="8" spans="1:21" x14ac:dyDescent="0.25">
      <c r="A8">
        <v>86</v>
      </c>
      <c r="B8">
        <v>0</v>
      </c>
      <c r="D8">
        <v>0.6</v>
      </c>
      <c r="E8">
        <v>0</v>
      </c>
      <c r="G8">
        <v>0.3</v>
      </c>
      <c r="H8">
        <v>0</v>
      </c>
      <c r="J8">
        <v>0.12</v>
      </c>
      <c r="K8">
        <v>9</v>
      </c>
      <c r="M8">
        <v>24</v>
      </c>
      <c r="N8" t="s">
        <v>14</v>
      </c>
      <c r="O8">
        <v>17</v>
      </c>
      <c r="Q8">
        <v>375</v>
      </c>
      <c r="R8">
        <v>18</v>
      </c>
      <c r="T8">
        <v>83</v>
      </c>
      <c r="U8">
        <v>12</v>
      </c>
    </row>
    <row r="9" spans="1:21" x14ac:dyDescent="0.25">
      <c r="A9">
        <v>87</v>
      </c>
      <c r="B9">
        <v>0</v>
      </c>
      <c r="D9">
        <v>0.7</v>
      </c>
      <c r="E9">
        <v>0</v>
      </c>
      <c r="G9">
        <v>0.35</v>
      </c>
      <c r="H9">
        <v>0</v>
      </c>
      <c r="J9">
        <v>0.14000000000000001</v>
      </c>
      <c r="K9">
        <v>8</v>
      </c>
      <c r="M9">
        <v>25</v>
      </c>
      <c r="N9" t="s">
        <v>15</v>
      </c>
      <c r="O9">
        <v>16</v>
      </c>
      <c r="Q9">
        <v>380</v>
      </c>
      <c r="R9">
        <v>17</v>
      </c>
      <c r="T9">
        <v>84</v>
      </c>
      <c r="U9">
        <v>14</v>
      </c>
    </row>
    <row r="10" spans="1:21" x14ac:dyDescent="0.25">
      <c r="A10">
        <v>88</v>
      </c>
      <c r="B10">
        <v>0</v>
      </c>
      <c r="D10">
        <v>0.8</v>
      </c>
      <c r="E10">
        <v>0</v>
      </c>
      <c r="G10">
        <v>0.4</v>
      </c>
      <c r="H10">
        <v>0</v>
      </c>
      <c r="J10">
        <v>0.16</v>
      </c>
      <c r="K10">
        <v>7</v>
      </c>
      <c r="M10">
        <v>26</v>
      </c>
      <c r="N10" t="s">
        <v>16</v>
      </c>
      <c r="O10">
        <v>14</v>
      </c>
      <c r="Q10">
        <v>385</v>
      </c>
      <c r="R10">
        <v>16</v>
      </c>
      <c r="T10">
        <v>85</v>
      </c>
      <c r="U10">
        <v>16</v>
      </c>
    </row>
    <row r="11" spans="1:21" x14ac:dyDescent="0.25">
      <c r="A11">
        <v>89</v>
      </c>
      <c r="B11">
        <v>0</v>
      </c>
      <c r="D11">
        <v>0.9</v>
      </c>
      <c r="E11">
        <v>0</v>
      </c>
      <c r="G11">
        <v>0.45</v>
      </c>
      <c r="H11">
        <v>0.5</v>
      </c>
      <c r="J11">
        <v>0.18</v>
      </c>
      <c r="K11">
        <v>6</v>
      </c>
      <c r="M11">
        <v>27</v>
      </c>
      <c r="N11" t="s">
        <v>17</v>
      </c>
      <c r="O11">
        <v>12</v>
      </c>
      <c r="Q11">
        <v>387.5</v>
      </c>
      <c r="R11">
        <v>15</v>
      </c>
      <c r="T11">
        <v>86</v>
      </c>
      <c r="U11">
        <v>17</v>
      </c>
    </row>
    <row r="12" spans="1:21" x14ac:dyDescent="0.25">
      <c r="A12">
        <v>90</v>
      </c>
      <c r="B12">
        <v>0</v>
      </c>
      <c r="D12">
        <v>1</v>
      </c>
      <c r="E12">
        <v>0</v>
      </c>
      <c r="G12">
        <v>0.5</v>
      </c>
      <c r="H12">
        <v>1</v>
      </c>
      <c r="J12">
        <v>0.2</v>
      </c>
      <c r="K12">
        <v>5</v>
      </c>
      <c r="M12">
        <v>28</v>
      </c>
      <c r="N12" t="s">
        <v>18</v>
      </c>
      <c r="O12">
        <v>10</v>
      </c>
      <c r="Q12">
        <v>390</v>
      </c>
      <c r="R12">
        <v>14</v>
      </c>
      <c r="T12">
        <v>87</v>
      </c>
      <c r="U12">
        <v>18</v>
      </c>
    </row>
    <row r="13" spans="1:21" x14ac:dyDescent="0.25">
      <c r="A13">
        <v>91</v>
      </c>
      <c r="B13">
        <v>0.5</v>
      </c>
      <c r="D13">
        <v>1.1000000000000001</v>
      </c>
      <c r="E13">
        <v>0</v>
      </c>
      <c r="G13">
        <v>0.55000000000000004</v>
      </c>
      <c r="H13">
        <v>1.5</v>
      </c>
      <c r="J13">
        <v>0.22</v>
      </c>
      <c r="K13">
        <v>4</v>
      </c>
      <c r="M13">
        <v>29</v>
      </c>
      <c r="N13" t="s">
        <v>19</v>
      </c>
      <c r="O13">
        <v>8</v>
      </c>
      <c r="Q13">
        <v>392.5</v>
      </c>
      <c r="R13">
        <v>13</v>
      </c>
      <c r="T13">
        <v>88</v>
      </c>
      <c r="U13">
        <v>19</v>
      </c>
    </row>
    <row r="14" spans="1:21" x14ac:dyDescent="0.25">
      <c r="A14">
        <v>92</v>
      </c>
      <c r="B14">
        <v>1</v>
      </c>
      <c r="D14">
        <v>1.2</v>
      </c>
      <c r="E14">
        <v>0</v>
      </c>
      <c r="G14">
        <v>0.6</v>
      </c>
      <c r="H14">
        <v>2</v>
      </c>
      <c r="J14">
        <v>0.24</v>
      </c>
      <c r="K14">
        <v>3</v>
      </c>
      <c r="M14">
        <v>30</v>
      </c>
      <c r="N14" t="s">
        <v>20</v>
      </c>
      <c r="O14">
        <v>6</v>
      </c>
      <c r="Q14">
        <v>395</v>
      </c>
      <c r="R14">
        <v>12</v>
      </c>
      <c r="T14">
        <v>89</v>
      </c>
      <c r="U14">
        <v>20</v>
      </c>
    </row>
    <row r="15" spans="1:21" x14ac:dyDescent="0.25">
      <c r="A15">
        <v>93</v>
      </c>
      <c r="B15">
        <v>1.5</v>
      </c>
      <c r="D15">
        <v>1.3</v>
      </c>
      <c r="E15">
        <v>0</v>
      </c>
      <c r="G15">
        <v>0.65</v>
      </c>
      <c r="H15">
        <v>2.5</v>
      </c>
      <c r="J15">
        <v>0.26</v>
      </c>
      <c r="K15">
        <v>2</v>
      </c>
      <c r="M15">
        <v>31</v>
      </c>
      <c r="N15" t="s">
        <v>21</v>
      </c>
      <c r="O15">
        <v>4</v>
      </c>
      <c r="Q15">
        <v>397.5</v>
      </c>
      <c r="R15">
        <v>11</v>
      </c>
      <c r="T15">
        <v>90</v>
      </c>
      <c r="U15">
        <v>20</v>
      </c>
    </row>
    <row r="16" spans="1:21" x14ac:dyDescent="0.25">
      <c r="A16">
        <v>94</v>
      </c>
      <c r="B16">
        <v>2</v>
      </c>
      <c r="D16">
        <v>1.4</v>
      </c>
      <c r="E16">
        <v>0</v>
      </c>
      <c r="G16">
        <v>0.7</v>
      </c>
      <c r="H16">
        <v>3</v>
      </c>
      <c r="J16">
        <v>0.28000000000000003</v>
      </c>
      <c r="K16">
        <v>1</v>
      </c>
      <c r="M16">
        <v>32</v>
      </c>
      <c r="N16" t="s">
        <v>22</v>
      </c>
      <c r="O16">
        <v>2</v>
      </c>
      <c r="Q16">
        <v>400</v>
      </c>
      <c r="R16">
        <v>10</v>
      </c>
      <c r="T16">
        <v>100</v>
      </c>
      <c r="U16">
        <v>20</v>
      </c>
    </row>
    <row r="17" spans="1:18" x14ac:dyDescent="0.25">
      <c r="A17">
        <v>95</v>
      </c>
      <c r="B17">
        <v>2.5</v>
      </c>
      <c r="D17">
        <v>1.5</v>
      </c>
      <c r="E17">
        <v>0</v>
      </c>
      <c r="G17">
        <v>0.75</v>
      </c>
      <c r="H17">
        <v>3.5</v>
      </c>
      <c r="J17">
        <v>0.3</v>
      </c>
      <c r="K17">
        <v>0</v>
      </c>
      <c r="M17">
        <v>33</v>
      </c>
      <c r="N17" t="s">
        <v>23</v>
      </c>
      <c r="O17">
        <v>0</v>
      </c>
      <c r="Q17">
        <v>402.5</v>
      </c>
      <c r="R17">
        <v>9</v>
      </c>
    </row>
    <row r="18" spans="1:18" x14ac:dyDescent="0.25">
      <c r="A18">
        <v>96</v>
      </c>
      <c r="B18">
        <v>3</v>
      </c>
      <c r="D18">
        <v>1.6</v>
      </c>
      <c r="E18">
        <v>0</v>
      </c>
      <c r="G18">
        <v>0.8</v>
      </c>
      <c r="H18">
        <v>4</v>
      </c>
      <c r="J18">
        <v>0.32</v>
      </c>
      <c r="K18">
        <v>0</v>
      </c>
      <c r="M18">
        <v>34</v>
      </c>
      <c r="N18" t="s">
        <v>24</v>
      </c>
      <c r="O18">
        <v>0</v>
      </c>
      <c r="Q18">
        <v>405</v>
      </c>
      <c r="R18">
        <v>8</v>
      </c>
    </row>
    <row r="19" spans="1:18" x14ac:dyDescent="0.25">
      <c r="A19">
        <v>97</v>
      </c>
      <c r="B19">
        <v>3.5</v>
      </c>
      <c r="D19">
        <v>1.7</v>
      </c>
      <c r="E19">
        <v>1</v>
      </c>
      <c r="G19">
        <v>0.85</v>
      </c>
      <c r="H19">
        <v>4.5</v>
      </c>
      <c r="J19">
        <v>0.34</v>
      </c>
      <c r="K19">
        <v>0</v>
      </c>
      <c r="M19">
        <v>35</v>
      </c>
      <c r="N19" t="s">
        <v>25</v>
      </c>
      <c r="O19">
        <v>0</v>
      </c>
      <c r="Q19">
        <v>407.5</v>
      </c>
      <c r="R19">
        <v>7</v>
      </c>
    </row>
    <row r="20" spans="1:18" x14ac:dyDescent="0.25">
      <c r="A20">
        <v>98</v>
      </c>
      <c r="B20">
        <v>4</v>
      </c>
      <c r="D20">
        <v>1.8</v>
      </c>
      <c r="E20">
        <v>2</v>
      </c>
      <c r="G20">
        <v>0.9</v>
      </c>
      <c r="H20">
        <v>5</v>
      </c>
      <c r="J20">
        <v>0.36</v>
      </c>
      <c r="K20">
        <v>0</v>
      </c>
      <c r="M20">
        <v>36</v>
      </c>
      <c r="N20" t="s">
        <v>26</v>
      </c>
      <c r="O20">
        <v>0</v>
      </c>
      <c r="Q20">
        <v>410</v>
      </c>
      <c r="R20">
        <v>6</v>
      </c>
    </row>
    <row r="21" spans="1:18" x14ac:dyDescent="0.25">
      <c r="A21">
        <v>99</v>
      </c>
      <c r="B21">
        <v>4.5</v>
      </c>
      <c r="D21">
        <v>1.9</v>
      </c>
      <c r="E21">
        <v>3</v>
      </c>
      <c r="G21">
        <v>0.94999999999999896</v>
      </c>
      <c r="H21">
        <v>5.5</v>
      </c>
      <c r="J21">
        <v>0.38</v>
      </c>
      <c r="K21">
        <v>0</v>
      </c>
      <c r="Q21">
        <v>412.5</v>
      </c>
      <c r="R21">
        <v>5</v>
      </c>
    </row>
    <row r="22" spans="1:18" x14ac:dyDescent="0.25">
      <c r="A22">
        <v>100</v>
      </c>
      <c r="B22">
        <v>5</v>
      </c>
      <c r="D22">
        <v>2</v>
      </c>
      <c r="E22">
        <v>4</v>
      </c>
      <c r="G22">
        <v>0.999999999999999</v>
      </c>
      <c r="H22">
        <v>6</v>
      </c>
      <c r="J22">
        <v>0.4</v>
      </c>
      <c r="K22">
        <v>0</v>
      </c>
      <c r="Q22">
        <v>415</v>
      </c>
      <c r="R22">
        <v>4</v>
      </c>
    </row>
    <row r="23" spans="1:18" x14ac:dyDescent="0.25">
      <c r="A23">
        <v>101</v>
      </c>
      <c r="B23">
        <v>5.5</v>
      </c>
      <c r="D23">
        <v>2.1</v>
      </c>
      <c r="E23">
        <v>5</v>
      </c>
      <c r="G23">
        <v>1.05</v>
      </c>
      <c r="H23">
        <v>6.5</v>
      </c>
      <c r="J23">
        <v>0.42</v>
      </c>
      <c r="K23">
        <v>0</v>
      </c>
      <c r="Q23">
        <v>417.5</v>
      </c>
      <c r="R23">
        <v>3</v>
      </c>
    </row>
    <row r="24" spans="1:18" x14ac:dyDescent="0.25">
      <c r="A24">
        <v>102</v>
      </c>
      <c r="B24">
        <v>6</v>
      </c>
      <c r="D24">
        <v>2.2000000000000002</v>
      </c>
      <c r="E24">
        <v>6</v>
      </c>
      <c r="G24">
        <v>1.1000000000000001</v>
      </c>
      <c r="H24">
        <v>7</v>
      </c>
      <c r="J24">
        <v>0.44</v>
      </c>
      <c r="K24">
        <v>0</v>
      </c>
      <c r="Q24">
        <v>420</v>
      </c>
      <c r="R24">
        <v>2</v>
      </c>
    </row>
    <row r="25" spans="1:18" x14ac:dyDescent="0.25">
      <c r="A25">
        <v>103</v>
      </c>
      <c r="B25">
        <v>6.5</v>
      </c>
      <c r="D25">
        <v>2.2999999999999998</v>
      </c>
      <c r="E25">
        <v>7</v>
      </c>
      <c r="G25">
        <v>1.1499999999999999</v>
      </c>
      <c r="H25">
        <v>7.5</v>
      </c>
      <c r="J25">
        <v>0.46</v>
      </c>
      <c r="K25">
        <v>0</v>
      </c>
      <c r="Q25">
        <v>422.5</v>
      </c>
      <c r="R25">
        <v>1</v>
      </c>
    </row>
    <row r="26" spans="1:18" x14ac:dyDescent="0.25">
      <c r="A26">
        <v>104</v>
      </c>
      <c r="B26">
        <v>7</v>
      </c>
      <c r="D26">
        <v>2.4</v>
      </c>
      <c r="E26">
        <v>8</v>
      </c>
      <c r="G26">
        <v>1.2</v>
      </c>
      <c r="H26">
        <v>8</v>
      </c>
      <c r="J26">
        <v>0.48</v>
      </c>
      <c r="K26">
        <v>0</v>
      </c>
      <c r="Q26">
        <v>425</v>
      </c>
      <c r="R26">
        <v>0</v>
      </c>
    </row>
    <row r="27" spans="1:18" x14ac:dyDescent="0.25">
      <c r="A27">
        <v>105</v>
      </c>
      <c r="B27">
        <v>7.5</v>
      </c>
      <c r="D27">
        <v>2.5</v>
      </c>
      <c r="E27">
        <v>9</v>
      </c>
      <c r="G27">
        <v>1.25</v>
      </c>
      <c r="H27">
        <v>8.5</v>
      </c>
      <c r="J27">
        <v>0.5</v>
      </c>
      <c r="K27">
        <v>0</v>
      </c>
      <c r="Q27">
        <v>471</v>
      </c>
      <c r="R27">
        <v>0</v>
      </c>
    </row>
    <row r="28" spans="1:18" x14ac:dyDescent="0.25">
      <c r="A28">
        <v>106</v>
      </c>
      <c r="B28">
        <v>8</v>
      </c>
      <c r="D28">
        <v>2.6</v>
      </c>
      <c r="E28">
        <v>10</v>
      </c>
      <c r="G28">
        <v>1.3</v>
      </c>
      <c r="H28">
        <v>9</v>
      </c>
      <c r="J28">
        <v>0.52</v>
      </c>
      <c r="K28">
        <v>0</v>
      </c>
      <c r="Q28">
        <v>476</v>
      </c>
      <c r="R28">
        <v>0</v>
      </c>
    </row>
    <row r="29" spans="1:18" x14ac:dyDescent="0.25">
      <c r="A29">
        <v>107</v>
      </c>
      <c r="B29">
        <v>8.5</v>
      </c>
      <c r="D29">
        <v>2.7</v>
      </c>
      <c r="E29">
        <v>11</v>
      </c>
      <c r="G29">
        <v>1.35</v>
      </c>
      <c r="H29">
        <v>9.5</v>
      </c>
      <c r="J29">
        <v>0.54</v>
      </c>
      <c r="K29">
        <v>0</v>
      </c>
      <c r="Q29">
        <v>481</v>
      </c>
      <c r="R29">
        <v>0</v>
      </c>
    </row>
    <row r="30" spans="1:18" x14ac:dyDescent="0.25">
      <c r="A30">
        <v>108</v>
      </c>
      <c r="B30">
        <v>9</v>
      </c>
      <c r="D30">
        <v>2.8</v>
      </c>
      <c r="E30">
        <v>12</v>
      </c>
      <c r="G30">
        <v>1.4</v>
      </c>
      <c r="H30">
        <v>10</v>
      </c>
      <c r="J30">
        <v>0.56000000000000005</v>
      </c>
      <c r="K30">
        <v>0</v>
      </c>
      <c r="Q30">
        <v>486</v>
      </c>
      <c r="R30">
        <v>0</v>
      </c>
    </row>
    <row r="31" spans="1:18" x14ac:dyDescent="0.25">
      <c r="A31">
        <v>109</v>
      </c>
      <c r="B31">
        <v>9.5</v>
      </c>
      <c r="D31">
        <v>2.9</v>
      </c>
      <c r="E31">
        <v>13</v>
      </c>
      <c r="G31">
        <v>1.45</v>
      </c>
      <c r="H31">
        <v>10.5</v>
      </c>
      <c r="J31">
        <v>0.57999999999999996</v>
      </c>
      <c r="K31">
        <v>0</v>
      </c>
      <c r="Q31">
        <v>491</v>
      </c>
      <c r="R31">
        <v>0</v>
      </c>
    </row>
    <row r="32" spans="1:18" x14ac:dyDescent="0.25">
      <c r="A32">
        <v>110</v>
      </c>
      <c r="B32">
        <v>10</v>
      </c>
      <c r="D32">
        <v>3</v>
      </c>
      <c r="E32">
        <v>14</v>
      </c>
      <c r="G32">
        <v>1.5</v>
      </c>
      <c r="H32">
        <v>11</v>
      </c>
      <c r="J32">
        <v>0.6</v>
      </c>
      <c r="K32">
        <v>0</v>
      </c>
      <c r="Q32">
        <v>496</v>
      </c>
      <c r="R32">
        <v>0</v>
      </c>
    </row>
    <row r="33" spans="1:18" x14ac:dyDescent="0.25">
      <c r="A33">
        <v>111</v>
      </c>
      <c r="B33">
        <v>10.5</v>
      </c>
      <c r="D33">
        <v>3.1</v>
      </c>
      <c r="E33">
        <v>15</v>
      </c>
      <c r="G33">
        <v>1.55</v>
      </c>
      <c r="H33">
        <v>11.5</v>
      </c>
      <c r="J33">
        <v>0.62</v>
      </c>
      <c r="K33">
        <v>0</v>
      </c>
      <c r="Q33">
        <v>501</v>
      </c>
      <c r="R33">
        <v>0</v>
      </c>
    </row>
    <row r="34" spans="1:18" x14ac:dyDescent="0.25">
      <c r="A34">
        <v>112</v>
      </c>
      <c r="B34">
        <v>11</v>
      </c>
      <c r="D34">
        <v>3.2</v>
      </c>
      <c r="E34">
        <v>16</v>
      </c>
      <c r="G34">
        <v>1.6</v>
      </c>
      <c r="H34">
        <v>12</v>
      </c>
      <c r="J34">
        <v>0.64</v>
      </c>
      <c r="K34">
        <v>0</v>
      </c>
    </row>
    <row r="35" spans="1:18" x14ac:dyDescent="0.25">
      <c r="A35">
        <v>113</v>
      </c>
      <c r="B35">
        <v>11.5</v>
      </c>
      <c r="D35">
        <v>3.3</v>
      </c>
      <c r="E35">
        <v>17</v>
      </c>
      <c r="G35">
        <v>1.65</v>
      </c>
      <c r="H35">
        <v>12.5</v>
      </c>
      <c r="J35">
        <v>0.66</v>
      </c>
      <c r="K35">
        <v>0</v>
      </c>
    </row>
    <row r="36" spans="1:18" x14ac:dyDescent="0.25">
      <c r="A36">
        <v>114</v>
      </c>
      <c r="B36">
        <v>12</v>
      </c>
      <c r="D36">
        <v>3.4</v>
      </c>
      <c r="E36">
        <v>18</v>
      </c>
      <c r="G36">
        <v>1.7</v>
      </c>
      <c r="H36">
        <v>13</v>
      </c>
      <c r="J36">
        <v>0.68</v>
      </c>
      <c r="K36">
        <v>0</v>
      </c>
    </row>
    <row r="37" spans="1:18" x14ac:dyDescent="0.25">
      <c r="A37">
        <v>115</v>
      </c>
      <c r="B37">
        <v>12.5</v>
      </c>
      <c r="D37">
        <v>3.5</v>
      </c>
      <c r="E37">
        <v>19</v>
      </c>
      <c r="G37">
        <v>1.75</v>
      </c>
      <c r="H37">
        <v>13.5</v>
      </c>
      <c r="J37">
        <v>0.7</v>
      </c>
      <c r="K37">
        <v>0</v>
      </c>
    </row>
    <row r="38" spans="1:18" x14ac:dyDescent="0.25">
      <c r="A38">
        <v>116</v>
      </c>
      <c r="B38">
        <v>13</v>
      </c>
      <c r="D38">
        <v>3.6</v>
      </c>
      <c r="E38">
        <v>20</v>
      </c>
      <c r="G38">
        <v>1.8</v>
      </c>
      <c r="H38">
        <v>14</v>
      </c>
      <c r="J38">
        <v>0.72</v>
      </c>
      <c r="K38">
        <v>0</v>
      </c>
    </row>
    <row r="39" spans="1:18" x14ac:dyDescent="0.25">
      <c r="A39">
        <v>117</v>
      </c>
      <c r="B39">
        <v>13.5</v>
      </c>
      <c r="D39">
        <v>3.7</v>
      </c>
      <c r="E39">
        <v>20</v>
      </c>
      <c r="G39">
        <v>1.85</v>
      </c>
      <c r="H39">
        <v>14.5</v>
      </c>
      <c r="J39">
        <v>0.74</v>
      </c>
      <c r="K39">
        <v>0</v>
      </c>
    </row>
    <row r="40" spans="1:18" x14ac:dyDescent="0.25">
      <c r="A40">
        <v>118</v>
      </c>
      <c r="B40">
        <v>14</v>
      </c>
      <c r="D40">
        <v>3.8</v>
      </c>
      <c r="E40">
        <v>20</v>
      </c>
      <c r="G40">
        <v>1.9</v>
      </c>
      <c r="H40">
        <v>15</v>
      </c>
      <c r="J40">
        <v>0.76</v>
      </c>
      <c r="K40">
        <v>0</v>
      </c>
    </row>
    <row r="41" spans="1:18" x14ac:dyDescent="0.25">
      <c r="A41">
        <v>119</v>
      </c>
      <c r="B41">
        <v>14.5</v>
      </c>
      <c r="D41">
        <v>3.9</v>
      </c>
      <c r="E41">
        <v>20</v>
      </c>
      <c r="G41">
        <v>1.95</v>
      </c>
      <c r="H41">
        <v>15.5</v>
      </c>
      <c r="J41">
        <v>0.78</v>
      </c>
      <c r="K41">
        <v>0</v>
      </c>
    </row>
    <row r="42" spans="1:18" x14ac:dyDescent="0.25">
      <c r="A42">
        <v>120</v>
      </c>
      <c r="B42">
        <v>15</v>
      </c>
      <c r="D42">
        <v>4</v>
      </c>
      <c r="E42">
        <v>20</v>
      </c>
      <c r="G42">
        <v>2</v>
      </c>
      <c r="H42">
        <v>16</v>
      </c>
      <c r="J42">
        <v>0.8</v>
      </c>
      <c r="K42">
        <v>0</v>
      </c>
    </row>
    <row r="43" spans="1:18" x14ac:dyDescent="0.25">
      <c r="A43">
        <v>121</v>
      </c>
      <c r="B43">
        <v>15.5</v>
      </c>
      <c r="G43">
        <v>2.0499999999999998</v>
      </c>
      <c r="H43">
        <v>16.5</v>
      </c>
      <c r="J43">
        <v>0.82</v>
      </c>
      <c r="K43">
        <v>0</v>
      </c>
    </row>
    <row r="44" spans="1:18" x14ac:dyDescent="0.25">
      <c r="A44">
        <v>122</v>
      </c>
      <c r="B44">
        <v>16</v>
      </c>
      <c r="G44">
        <v>2.1</v>
      </c>
      <c r="H44">
        <v>17</v>
      </c>
      <c r="J44">
        <v>0.84</v>
      </c>
      <c r="K44">
        <v>0</v>
      </c>
    </row>
    <row r="45" spans="1:18" x14ac:dyDescent="0.25">
      <c r="A45">
        <v>123</v>
      </c>
      <c r="B45">
        <v>16.5</v>
      </c>
      <c r="G45">
        <v>2.15</v>
      </c>
      <c r="H45">
        <v>17.5</v>
      </c>
      <c r="J45">
        <v>0.86</v>
      </c>
      <c r="K45">
        <v>0</v>
      </c>
    </row>
    <row r="46" spans="1:18" x14ac:dyDescent="0.25">
      <c r="A46">
        <v>124</v>
      </c>
      <c r="B46">
        <v>17</v>
      </c>
      <c r="G46">
        <v>2.2000000000000002</v>
      </c>
      <c r="H46">
        <v>18</v>
      </c>
      <c r="J46">
        <v>0.88</v>
      </c>
      <c r="K46">
        <v>0</v>
      </c>
    </row>
    <row r="47" spans="1:18" x14ac:dyDescent="0.25">
      <c r="A47">
        <v>125</v>
      </c>
      <c r="B47">
        <v>17.5</v>
      </c>
      <c r="G47">
        <v>2.25</v>
      </c>
      <c r="H47">
        <v>18.5</v>
      </c>
      <c r="J47">
        <v>0.9</v>
      </c>
      <c r="K47">
        <v>0</v>
      </c>
    </row>
    <row r="48" spans="1:18" x14ac:dyDescent="0.25">
      <c r="A48">
        <v>126</v>
      </c>
      <c r="B48">
        <v>18</v>
      </c>
      <c r="G48">
        <v>2.2999999999999998</v>
      </c>
      <c r="H48">
        <v>19</v>
      </c>
      <c r="J48">
        <v>0.92</v>
      </c>
      <c r="K48">
        <v>0</v>
      </c>
    </row>
    <row r="49" spans="1:11" x14ac:dyDescent="0.25">
      <c r="A49">
        <v>127</v>
      </c>
      <c r="B49">
        <v>18.5</v>
      </c>
      <c r="G49">
        <v>2.35</v>
      </c>
      <c r="H49">
        <v>19.5</v>
      </c>
      <c r="J49">
        <v>0.94</v>
      </c>
      <c r="K49">
        <v>0</v>
      </c>
    </row>
    <row r="50" spans="1:11" x14ac:dyDescent="0.25">
      <c r="A50">
        <v>128</v>
      </c>
      <c r="B50">
        <v>19</v>
      </c>
      <c r="G50">
        <v>2.4</v>
      </c>
      <c r="H50">
        <v>20</v>
      </c>
      <c r="J50">
        <v>0.96</v>
      </c>
      <c r="K50">
        <v>0</v>
      </c>
    </row>
    <row r="51" spans="1:11" x14ac:dyDescent="0.25">
      <c r="A51">
        <v>129</v>
      </c>
      <c r="B51">
        <v>19.5</v>
      </c>
      <c r="J51">
        <v>0.98</v>
      </c>
      <c r="K51">
        <v>0</v>
      </c>
    </row>
    <row r="52" spans="1:11" x14ac:dyDescent="0.25">
      <c r="A52">
        <v>130</v>
      </c>
      <c r="B52">
        <v>20</v>
      </c>
      <c r="J52">
        <v>1</v>
      </c>
      <c r="K52">
        <v>0</v>
      </c>
    </row>
    <row r="53" spans="1:11" x14ac:dyDescent="0.25">
      <c r="A53">
        <v>131</v>
      </c>
      <c r="B53">
        <v>20</v>
      </c>
    </row>
    <row r="54" spans="1:11" x14ac:dyDescent="0.25">
      <c r="A54">
        <v>132</v>
      </c>
      <c r="B54">
        <v>20</v>
      </c>
    </row>
    <row r="55" spans="1:11" x14ac:dyDescent="0.25">
      <c r="A55">
        <v>133</v>
      </c>
      <c r="B55">
        <v>20</v>
      </c>
    </row>
    <row r="56" spans="1:11" x14ac:dyDescent="0.25">
      <c r="A56">
        <v>134</v>
      </c>
      <c r="B56">
        <v>20</v>
      </c>
    </row>
    <row r="57" spans="1:11" x14ac:dyDescent="0.25">
      <c r="A57">
        <v>135</v>
      </c>
      <c r="B57">
        <v>20</v>
      </c>
    </row>
    <row r="58" spans="1:11" x14ac:dyDescent="0.25">
      <c r="A58">
        <v>136</v>
      </c>
      <c r="B58">
        <v>20</v>
      </c>
    </row>
    <row r="59" spans="1:11" x14ac:dyDescent="0.25">
      <c r="A59">
        <v>137</v>
      </c>
      <c r="B59">
        <v>20</v>
      </c>
    </row>
    <row r="60" spans="1:11" x14ac:dyDescent="0.25">
      <c r="A60">
        <v>138</v>
      </c>
      <c r="B60">
        <v>20</v>
      </c>
    </row>
    <row r="61" spans="1:11" x14ac:dyDescent="0.25">
      <c r="A61">
        <v>139</v>
      </c>
      <c r="B61">
        <v>20</v>
      </c>
    </row>
    <row r="62" spans="1:11" x14ac:dyDescent="0.25">
      <c r="A62">
        <v>200</v>
      </c>
      <c r="B62">
        <v>20</v>
      </c>
    </row>
  </sheetData>
  <sheetProtection algorithmName="SHA-512" hashValue="sJbYsMeCo9SUGE0cy26XYaBpZ8mZSeWgVWJ4kB26tv75j6u8GXMAgmjhdetXCHO+RtNgrWoMMarLXW5s885QJA==" saltValue="8fxhte66roKfUT/nKRDfog==" spinCount="100000" sheet="1" objects="1" scenarios="1"/>
  <sortState xmlns:xlrd2="http://schemas.microsoft.com/office/spreadsheetml/2017/richdata2" ref="D2:E42">
    <sortCondition ref="D2:D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Deelnameformulier</vt:lpstr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mario.willen_cv</dc:creator>
  <cp:lastModifiedBy>Mario Willen</cp:lastModifiedBy>
  <dcterms:created xsi:type="dcterms:W3CDTF">2021-09-15T13:59:43Z</dcterms:created>
  <dcterms:modified xsi:type="dcterms:W3CDTF">2021-10-22T12:33:43Z</dcterms:modified>
</cp:coreProperties>
</file>